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4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George/Desktop/Triblock Manu Data/Data Repositotry Triblock/ESI/Table S6 (Zeta Potential)/"/>
    </mc:Choice>
  </mc:AlternateContent>
  <xr:revisionPtr revIDLastSave="0" documentId="13_ncr:1_{CA8E7DC0-183E-A840-9986-341F1FB3C2B2}" xr6:coauthVersionLast="47" xr6:coauthVersionMax="47" xr10:uidLastSave="{00000000-0000-0000-0000-000000000000}"/>
  <bookViews>
    <workbookView xWindow="15360" yWindow="5180" windowWidth="27640" windowHeight="16940" xr2:uid="{01A7659B-C216-634A-BC25-9CEB989056D0}"/>
  </bookViews>
  <sheets>
    <sheet name="Zeta Averag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0" i="1" l="1"/>
  <c r="G11" i="1" s="1"/>
  <c r="B20" i="1"/>
  <c r="C18" i="1" s="1"/>
  <c r="C19" i="1"/>
  <c r="N16" i="1"/>
  <c r="J16" i="1"/>
  <c r="K12" i="1" s="1"/>
  <c r="O14" i="1"/>
  <c r="O13" i="1"/>
  <c r="O12" i="1"/>
  <c r="O11" i="1"/>
  <c r="O10" i="1"/>
  <c r="K13" i="1" l="1"/>
  <c r="C14" i="1"/>
  <c r="K14" i="1"/>
  <c r="K10" i="1"/>
  <c r="O16" i="1"/>
  <c r="O17" i="1" s="1"/>
  <c r="O18" i="1" s="1"/>
  <c r="K11" i="1"/>
  <c r="K16" i="1"/>
  <c r="K17" i="1" s="1"/>
  <c r="K18" i="1" s="1"/>
  <c r="G19" i="1"/>
  <c r="G17" i="1"/>
  <c r="C10" i="1"/>
  <c r="C12" i="1"/>
  <c r="C13" i="1"/>
  <c r="G13" i="1"/>
  <c r="G16" i="1"/>
  <c r="G18" i="1"/>
  <c r="C17" i="1"/>
  <c r="G15" i="1"/>
  <c r="C16" i="1"/>
  <c r="C11" i="1"/>
  <c r="G14" i="1"/>
  <c r="G12" i="1"/>
  <c r="C15" i="1"/>
  <c r="G10" i="1"/>
  <c r="G20" i="1" l="1"/>
  <c r="G21" i="1" s="1"/>
  <c r="G22" i="1" s="1"/>
  <c r="C20" i="1"/>
  <c r="C21" i="1" s="1"/>
  <c r="C22" i="1" s="1"/>
</calcChain>
</file>

<file path=xl/sharedStrings.xml><?xml version="1.0" encoding="utf-8"?>
<sst xmlns="http://schemas.openxmlformats.org/spreadsheetml/2006/main" count="28" uniqueCount="13">
  <si>
    <t>Z*</t>
  </si>
  <si>
    <t>Sample</t>
  </si>
  <si>
    <t>St.</t>
  </si>
  <si>
    <t>Means</t>
  </si>
  <si>
    <t>Plus Minus</t>
  </si>
  <si>
    <t>95% CI Z* = 1.96</t>
  </si>
  <si>
    <t>ZP</t>
  </si>
  <si>
    <t>mV</t>
  </si>
  <si>
    <t>Tri SMA</t>
  </si>
  <si>
    <t>Rev SMA</t>
  </si>
  <si>
    <t>For SMA</t>
  </si>
  <si>
    <t>SMA 2000</t>
  </si>
  <si>
    <t>SMA Aggregates in PBS (1.65% wt.) at 25 oC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</si>
</sst>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Aptos Narrow"/>
      <family val="2"/>
      <scheme val="minor"/>
    </font>
    <font>
      <sz val="12"/>
      <color rgb="FF000000"/>
      <name val="Aptos Narrow"/>
      <family val="2"/>
      <scheme val="minor"/>
    </font>
    <font>
      <b/>
      <sz val="12"/>
      <color rgb="FF0000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rgb="FF000000"/>
      <name val="Aptos Narrow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A87AB8-81E7-2145-B24A-FFC7F810662E}">
  <dimension ref="A1:O22"/>
  <sheetViews>
    <sheetView tabSelected="1" workbookViewId="0">
      <selection activeCell="B3" sqref="B3"/>
    </sheetView>
  </sheetViews>
  <sheetFormatPr baseColWidth="10" defaultRowHeight="16" x14ac:dyDescent="0.2"/>
  <sheetData>
    <row r="1" spans="1:15" x14ac:dyDescent="0.2">
      <c r="A1" t="s">
        <v>12</v>
      </c>
    </row>
    <row r="2" spans="1:15" x14ac:dyDescent="0.2">
      <c r="A2" t="s">
        <v>5</v>
      </c>
    </row>
    <row r="5" spans="1:15" x14ac:dyDescent="0.2">
      <c r="A5" s="1"/>
      <c r="B5" s="1" t="s">
        <v>0</v>
      </c>
      <c r="C5" s="1">
        <v>1.96</v>
      </c>
      <c r="D5" s="1"/>
      <c r="E5" s="1"/>
      <c r="G5" s="1"/>
      <c r="H5" s="1"/>
      <c r="I5" s="1"/>
      <c r="J5" s="1"/>
      <c r="K5" s="1"/>
    </row>
    <row r="6" spans="1:15" x14ac:dyDescent="0.2">
      <c r="A6" s="2" t="s">
        <v>1</v>
      </c>
      <c r="B6" s="2"/>
      <c r="C6" s="1"/>
      <c r="D6" s="1"/>
      <c r="E6" s="1"/>
      <c r="G6" s="1"/>
      <c r="H6" s="1"/>
      <c r="I6" s="1"/>
      <c r="J6" s="1"/>
      <c r="K6" s="1"/>
    </row>
    <row r="7" spans="1:15" x14ac:dyDescent="0.2">
      <c r="A7" s="2" t="s">
        <v>8</v>
      </c>
      <c r="B7" s="1"/>
      <c r="C7" s="1"/>
      <c r="D7" s="1"/>
      <c r="E7" s="2" t="s">
        <v>9</v>
      </c>
      <c r="F7" s="1"/>
      <c r="G7" s="1"/>
      <c r="I7" s="3" t="s">
        <v>10</v>
      </c>
      <c r="M7" s="4" t="s">
        <v>11</v>
      </c>
      <c r="N7" s="1"/>
      <c r="O7" s="1"/>
    </row>
    <row r="8" spans="1:15" x14ac:dyDescent="0.2">
      <c r="A8" s="1"/>
      <c r="B8" t="s">
        <v>6</v>
      </c>
      <c r="C8" s="1"/>
      <c r="D8" s="1"/>
      <c r="E8" s="1"/>
      <c r="F8" t="s">
        <v>6</v>
      </c>
      <c r="G8" s="1"/>
      <c r="J8" t="s">
        <v>6</v>
      </c>
      <c r="M8" s="1"/>
      <c r="N8" t="s">
        <v>6</v>
      </c>
      <c r="O8" s="1"/>
    </row>
    <row r="9" spans="1:15" x14ac:dyDescent="0.2">
      <c r="A9" s="1"/>
      <c r="B9" t="s">
        <v>7</v>
      </c>
      <c r="C9" s="1" t="s">
        <v>2</v>
      </c>
      <c r="D9" s="1"/>
      <c r="E9" s="1"/>
      <c r="F9" t="s">
        <v>7</v>
      </c>
      <c r="G9" s="1" t="s">
        <v>2</v>
      </c>
      <c r="I9" s="1"/>
      <c r="J9" t="s">
        <v>7</v>
      </c>
      <c r="K9" s="1" t="s">
        <v>2</v>
      </c>
      <c r="M9" s="1"/>
      <c r="N9" t="s">
        <v>7</v>
      </c>
      <c r="O9" s="1" t="s">
        <v>2</v>
      </c>
    </row>
    <row r="10" spans="1:15" x14ac:dyDescent="0.2">
      <c r="A10" s="1"/>
      <c r="B10">
        <v>-26.2</v>
      </c>
      <c r="C10" s="1">
        <f t="shared" ref="C10:C19" si="0">(B10-$B$20)^2</f>
        <v>3.6000000000002727E-3</v>
      </c>
      <c r="E10" s="1"/>
      <c r="F10">
        <v>-12.4</v>
      </c>
      <c r="G10" s="1">
        <f t="shared" ref="G10:G19" si="1">(F10-$F$20)^2</f>
        <v>20.976400000000002</v>
      </c>
      <c r="I10" s="1"/>
      <c r="J10">
        <v>-18.8</v>
      </c>
      <c r="K10" s="1">
        <f>(J10-$J$16)^2</f>
        <v>23.61960000000003</v>
      </c>
      <c r="M10" s="1"/>
      <c r="N10" s="1">
        <v>-25.1</v>
      </c>
      <c r="O10" s="1">
        <f>(N10-$B$16)^2</f>
        <v>1</v>
      </c>
    </row>
    <row r="11" spans="1:15" x14ac:dyDescent="0.2">
      <c r="A11" s="1"/>
      <c r="B11">
        <v>-24</v>
      </c>
      <c r="C11" s="1">
        <f t="shared" si="0"/>
        <v>4.5795999999999868</v>
      </c>
      <c r="E11" s="1"/>
      <c r="F11">
        <v>-17.399999999999999</v>
      </c>
      <c r="G11" s="1">
        <f t="shared" si="1"/>
        <v>0.17639999999999845</v>
      </c>
      <c r="I11" s="1"/>
      <c r="J11">
        <v>-24.5</v>
      </c>
      <c r="K11" s="1">
        <f>(J11-$J$16)^2</f>
        <v>0.70559999999999379</v>
      </c>
      <c r="M11" s="1"/>
      <c r="N11" s="1">
        <v>-21</v>
      </c>
      <c r="O11" s="1">
        <f>(N11-$B$16)^2</f>
        <v>26.010000000000016</v>
      </c>
    </row>
    <row r="12" spans="1:15" x14ac:dyDescent="0.2">
      <c r="A12" s="1"/>
      <c r="B12">
        <v>-27.9</v>
      </c>
      <c r="C12" s="1">
        <f t="shared" si="0"/>
        <v>3.0976000000000057</v>
      </c>
      <c r="E12" s="1"/>
      <c r="F12">
        <v>-17.2</v>
      </c>
      <c r="G12" s="1">
        <f t="shared" si="1"/>
        <v>4.8399999999999499E-2</v>
      </c>
      <c r="I12" s="1"/>
      <c r="J12">
        <v>-24.6</v>
      </c>
      <c r="K12" s="1">
        <f>(J12-$J$16)^2</f>
        <v>0.88359999999999572</v>
      </c>
      <c r="M12" s="1"/>
      <c r="N12" s="1">
        <v>-25.4</v>
      </c>
      <c r="O12" s="1">
        <f>(N12-$B$16)^2</f>
        <v>0.49000000000000399</v>
      </c>
    </row>
    <row r="13" spans="1:15" x14ac:dyDescent="0.2">
      <c r="A13" s="1"/>
      <c r="B13">
        <v>-27</v>
      </c>
      <c r="C13" s="1">
        <f t="shared" si="0"/>
        <v>0.73960000000000514</v>
      </c>
      <c r="E13" s="1"/>
      <c r="F13">
        <v>-16.899999999999999</v>
      </c>
      <c r="G13" s="1">
        <f t="shared" si="1"/>
        <v>6.4000000000002952E-3</v>
      </c>
      <c r="I13" s="1"/>
      <c r="J13">
        <v>-25.8</v>
      </c>
      <c r="K13" s="1">
        <f>(J13-$J$16)^2</f>
        <v>4.5795999999999868</v>
      </c>
      <c r="M13" s="1"/>
      <c r="N13" s="1">
        <v>-25.1</v>
      </c>
      <c r="O13" s="1">
        <f>(N13-$B$16)^2</f>
        <v>1</v>
      </c>
    </row>
    <row r="14" spans="1:15" x14ac:dyDescent="0.2">
      <c r="A14" s="1"/>
      <c r="B14">
        <v>-24.1</v>
      </c>
      <c r="C14" s="1">
        <f t="shared" si="0"/>
        <v>4.1615999999999822</v>
      </c>
      <c r="E14" s="1"/>
      <c r="F14">
        <v>-21</v>
      </c>
      <c r="G14" s="1">
        <f t="shared" si="1"/>
        <v>16.160399999999996</v>
      </c>
      <c r="I14" s="1"/>
      <c r="J14">
        <v>-24.6</v>
      </c>
      <c r="K14" s="1">
        <f>(J14-$J$16)^2</f>
        <v>0.88359999999999572</v>
      </c>
      <c r="M14" s="1"/>
      <c r="N14" s="1">
        <v>-27.8</v>
      </c>
      <c r="O14" s="1">
        <f>(N14-$B$16)^2</f>
        <v>2.8899999999999975</v>
      </c>
    </row>
    <row r="15" spans="1:15" x14ac:dyDescent="0.2">
      <c r="A15" s="1"/>
      <c r="B15">
        <v>-24.8</v>
      </c>
      <c r="C15" s="1">
        <f t="shared" si="0"/>
        <v>1.7955999999999901</v>
      </c>
      <c r="E15" s="1"/>
      <c r="F15">
        <v>-20</v>
      </c>
      <c r="G15" s="1">
        <f t="shared" si="1"/>
        <v>9.1203999999999983</v>
      </c>
      <c r="I15" s="1"/>
      <c r="M15" s="1"/>
    </row>
    <row r="16" spans="1:15" x14ac:dyDescent="0.2">
      <c r="B16">
        <v>-26.1</v>
      </c>
      <c r="C16" s="1">
        <f t="shared" si="0"/>
        <v>1.5999999999996475E-3</v>
      </c>
      <c r="D16" s="1"/>
      <c r="F16">
        <v>-19.899999999999999</v>
      </c>
      <c r="G16" s="1">
        <f t="shared" si="1"/>
        <v>8.52639999999999</v>
      </c>
      <c r="I16" s="1" t="s">
        <v>3</v>
      </c>
      <c r="J16" s="1">
        <f>AVERAGE(J10:J14)</f>
        <v>-23.660000000000004</v>
      </c>
      <c r="K16" s="1">
        <f>AVERAGE(K10:K14)</f>
        <v>6.1343999999999994</v>
      </c>
      <c r="M16" s="1" t="s">
        <v>3</v>
      </c>
      <c r="N16" s="1">
        <f>AVERAGE(N10:N14)</f>
        <v>-24.88</v>
      </c>
      <c r="O16" s="1">
        <f>AVERAGE(O10:O14)</f>
        <v>6.278000000000004</v>
      </c>
    </row>
    <row r="17" spans="1:15" x14ac:dyDescent="0.2">
      <c r="B17">
        <v>-27</v>
      </c>
      <c r="C17" s="1">
        <f t="shared" si="0"/>
        <v>0.73960000000000514</v>
      </c>
      <c r="D17" s="1"/>
      <c r="F17">
        <v>-24.7</v>
      </c>
      <c r="G17" s="1">
        <f t="shared" si="1"/>
        <v>59.598399999999984</v>
      </c>
      <c r="I17" s="1"/>
      <c r="J17" s="1"/>
      <c r="K17" s="1">
        <f>SQRT(K16)</f>
        <v>2.4767720928660353</v>
      </c>
      <c r="M17" s="1"/>
      <c r="N17" s="1"/>
      <c r="O17" s="1">
        <f>SQRT(O16)</f>
        <v>2.5055937420100656</v>
      </c>
    </row>
    <row r="18" spans="1:15" x14ac:dyDescent="0.2">
      <c r="B18">
        <v>-26.4</v>
      </c>
      <c r="C18" s="1">
        <f t="shared" si="0"/>
        <v>6.7600000000000812E-2</v>
      </c>
      <c r="D18" s="1"/>
      <c r="F18">
        <v>-20.6</v>
      </c>
      <c r="G18" s="1">
        <f t="shared" si="1"/>
        <v>13.104400000000007</v>
      </c>
      <c r="I18" s="1" t="s">
        <v>4</v>
      </c>
      <c r="J18" s="1"/>
      <c r="K18" s="1">
        <f>(K17/(SQRT(5)))*$C$5</f>
        <v>2.1709864596537676</v>
      </c>
      <c r="M18" s="1" t="s">
        <v>4</v>
      </c>
      <c r="N18" s="1"/>
      <c r="O18" s="1">
        <f>(O17/(SQRT(5)))*$C$5</f>
        <v>2.1962497490039703</v>
      </c>
    </row>
    <row r="19" spans="1:15" x14ac:dyDescent="0.2">
      <c r="B19">
        <v>-27.9</v>
      </c>
      <c r="C19" s="1">
        <f t="shared" si="0"/>
        <v>3.0976000000000057</v>
      </c>
      <c r="F19">
        <v>-26</v>
      </c>
      <c r="G19" s="1">
        <f t="shared" si="1"/>
        <v>81.360399999999998</v>
      </c>
    </row>
    <row r="20" spans="1:15" x14ac:dyDescent="0.2">
      <c r="A20" s="1" t="s">
        <v>3</v>
      </c>
      <c r="B20" s="1">
        <f>AVERAGE(B10:B19)</f>
        <v>-26.139999999999997</v>
      </c>
      <c r="C20" s="1">
        <f>AVERAGE(C10:C19)</f>
        <v>1.828399999999998</v>
      </c>
      <c r="E20" s="1" t="s">
        <v>3</v>
      </c>
      <c r="F20" s="1">
        <f>AVERAGE(F10:F14)</f>
        <v>-16.98</v>
      </c>
      <c r="G20" s="1">
        <f>AVERAGE(G10:G19)</f>
        <v>20.907799999999998</v>
      </c>
      <c r="J20" s="1"/>
      <c r="K20" s="1"/>
    </row>
    <row r="21" spans="1:15" x14ac:dyDescent="0.2">
      <c r="A21" s="1"/>
      <c r="B21" s="1"/>
      <c r="C21" s="1">
        <f>SQRT(C20)</f>
        <v>1.3521834195108289</v>
      </c>
      <c r="E21" s="1"/>
      <c r="F21" s="1"/>
      <c r="G21" s="1">
        <f>SQRT(G20)</f>
        <v>4.5725047840324891</v>
      </c>
      <c r="J21" s="1"/>
      <c r="K21" s="1"/>
    </row>
    <row r="22" spans="1:15" x14ac:dyDescent="0.2">
      <c r="A22" s="1" t="s">
        <v>4</v>
      </c>
      <c r="B22" s="1"/>
      <c r="C22" s="1">
        <f>(C21/(SQRT(11)))*$C$5</f>
        <v>0.79908933622763767</v>
      </c>
      <c r="E22" s="1" t="s">
        <v>4</v>
      </c>
      <c r="F22" s="1"/>
      <c r="G22" s="1">
        <f>(G21/(SQRT(11)))*$C$5</f>
        <v>2.702177648422909</v>
      </c>
      <c r="J22" s="1"/>
      <c r="K2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Zeta Averaging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George Neville</dc:creator>
  <cp:lastModifiedBy>George Neville</cp:lastModifiedBy>
  <dcterms:created xsi:type="dcterms:W3CDTF">2026-01-06T16:06:15Z</dcterms:created>
  <dcterms:modified xsi:type="dcterms:W3CDTF">2026-01-08T12:10:43Z</dcterms:modified>
</cp:coreProperties>
</file>